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13_ncr:1_{2AD408A4-FD28-4BE8-B6DA-26938C1C58CC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<sst xmlns="http://schemas.openxmlformats.org/spreadsheetml/2006/main" count="93" uniqueCount="58">
  <si>
    <t>PONDELOK</t>
  </si>
  <si>
    <t>Poznámky:</t>
  </si>
  <si>
    <t>január</t>
  </si>
  <si>
    <t>Ikreny, Gyor - juniorky/ženy - halový turnaj</t>
  </si>
  <si>
    <t>Sportpark Rybníček, Salašská 2182, Staré Město, U11 Coachball 2014 a mladší</t>
  </si>
  <si>
    <t>Sportpark Rybníček, Salašská 2182, Staré Město, U10 Teeball/U8 2015 a mladší</t>
  </si>
  <si>
    <t>U10 ročníky 2015 a mladší, SOŠ elektrotechnická Trnava</t>
  </si>
  <si>
    <t>Hala TJ Lokomotivy Břeclav, Veslařská 1a, U11 Coachball 2014 a mladší</t>
  </si>
  <si>
    <t>SOŠ elektrotechnická Trnava, U12 ročníky 2013 a mladší</t>
  </si>
  <si>
    <t>U13 Břeclav</t>
  </si>
  <si>
    <t>Apollo Cup Indoor Bratislava - ženy, U16 Brno</t>
  </si>
  <si>
    <t>Apollo Cup Indoor Bratislava - ženy, U13 Kunovice</t>
  </si>
  <si>
    <t>Euroliga Trnava - ženy</t>
  </si>
  <si>
    <t>OLDSTARS CUP - slowpitch</t>
  </si>
  <si>
    <t>PVP "B" Holandsko, Entscheden, Holandsko - ženy/juniorky</t>
  </si>
  <si>
    <t>ME ženy PRAHA - ženy/juniorky</t>
  </si>
  <si>
    <t>ME ženy PRAHA - ženy/juniorky, ČL - KAD U16 6.kolo, Trnava</t>
  </si>
  <si>
    <t>ČL - KAD U16 6.kolo, Trnava</t>
  </si>
  <si>
    <t>Finálový turnaj - kadetky</t>
  </si>
  <si>
    <t>Euroliga FINALE, Zagreb - ženy</t>
  </si>
  <si>
    <t>finale SK LIGA, Trnava - ženy</t>
  </si>
  <si>
    <t>PVP "B" Holandsko, Entscheden, Holandsko - ženy/juniorky, Rýrcoul Mladé Buky - slowpitch</t>
  </si>
  <si>
    <t>Rýrcoul Mladé Buky - slowpitch</t>
  </si>
  <si>
    <t>Euroliga - ženy, Rascals, Franz Josef Pardubice - slowpitch</t>
  </si>
  <si>
    <t>Krígeľ Trnava - slowpitch</t>
  </si>
  <si>
    <t>Sláva Hosana Pardubice - slowpitch</t>
  </si>
  <si>
    <t>U16 Viedeň - kadetky, brigáda - všetci</t>
  </si>
  <si>
    <t>brigáda - všetci</t>
  </si>
  <si>
    <t>SOŠ elektrotechnická Trnava, U10 ročníky 2015 a mladší, brigáda - všetci</t>
  </si>
  <si>
    <t>brigáda alt.2 - všetci</t>
  </si>
  <si>
    <t>brigáda alt. 3 - všetci</t>
  </si>
  <si>
    <t>Euroliga Trnava - ženy, výber PISC U13 Trnava</t>
  </si>
  <si>
    <t>SK liga Janossomorja JUN/ženy, Sláva Hosana Pardubice - slowpitch</t>
  </si>
  <si>
    <t>ČL - KAD U16 2.kolo Viedeň</t>
  </si>
  <si>
    <t>ČL - JUN U20 2. kolo Brno</t>
  </si>
  <si>
    <t>ČL - KAD U16 3.kolo Brno</t>
  </si>
  <si>
    <t>SUPERCUP Hluboká nad Vltavou U10</t>
  </si>
  <si>
    <t>ČL - JUN U20 3. kolo, ČL U13 3.kolo Trnava, SUPERCUP Hluboká nad Vltavou U10</t>
  </si>
  <si>
    <t>ČL - JUN U20 4. kolo Brno Sever</t>
  </si>
  <si>
    <t>ČL - KAD U16 4.kolo Kunovice</t>
  </si>
  <si>
    <t>PISC 2025 U13 Praha</t>
  </si>
  <si>
    <t>PISC 2025 U13 Praha, ME ženy PRAHA - ženy/juniorky</t>
  </si>
  <si>
    <t>ČL - JUN U20 6. kolo Trnava, ČL - U13  5. kolo Kunovice, O POHÁR RYTÍŘE TRUTA, Trutnov - slowpitch</t>
  </si>
  <si>
    <t>ČL - JUN U20 6. kolo Trnava, ČL - JUN U20 6. kolo Kunovice, O POHÁR RYTÍŘE TRUTA, Trutnov - slowpitch</t>
  </si>
  <si>
    <t>Panthers U13 zapas zmiesane muzstva</t>
  </si>
  <si>
    <t>SK liga - ženy Trnava, SBF U11: Panthers TT vs Angels</t>
  </si>
  <si>
    <t>SBF U11: Panthers TT vs Angels</t>
  </si>
  <si>
    <t>Krígeľ Trnava - slowpitch, Baseball is for girls too  2.medzinarodny turnaj dievcat - BA</t>
  </si>
  <si>
    <t>ČL - KAD U16 3.kolo Brno, Turnaj SBF U11  4 teamy</t>
  </si>
  <si>
    <t xml:space="preserve"> SBF U11: Apollo vs Panthers Trnava - BA</t>
  </si>
  <si>
    <t>SK LIGA - ženy Trnava, Four Rivers Cup Spálené Poříčí - slowpitch,  SBF U11: Panthers Trnava vs Bratislava Panthers - TT</t>
  </si>
  <si>
    <t>SK LIGA - ženy Trnava, Four Rivers Cup Spálené Poříčí - slowpitch, 2.reprezentacny vyber PISC Praha</t>
  </si>
  <si>
    <t>OLDSTARS CUP - slowpitch, Step Up Academy Kemp - Planinka</t>
  </si>
  <si>
    <t>Step Up Academy Kemp - Planinka</t>
  </si>
  <si>
    <t>PVP "B" Holandsko, Entscheden, Holandsko - ženy/juniorky, Step Up Academy Kemp - Planinka</t>
  </si>
  <si>
    <t>ČL - KAD U16 1.kolo Blansko,  SBF U11: Panthers TT vs Angels</t>
  </si>
  <si>
    <t>ČL - KAD U16 1.kolo Blansko, DOD Trnava</t>
  </si>
  <si>
    <t>ČL - KAD U16 2.kolo Viedeň, turnaj U9 ihrisko Trnava Panthers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</si>
</sst>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55" zoomScaleNormal="100" workbookViewId="0">
      <selection activeCell="G60" sqref="G60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2025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45656</v>
      </c>
      <c r="C3" s="11">
        <v>45657</v>
      </c>
      <c r="D3" s="11">
        <v>45658</v>
      </c>
      <c r="E3" s="11">
        <v>45659</v>
      </c>
      <c r="F3" s="11">
        <v>45660</v>
      </c>
      <c r="G3" s="11">
        <v>45661</v>
      </c>
      <c r="H3" s="12">
        <v>45662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45663</v>
      </c>
      <c r="C5" s="11">
        <v>45664</v>
      </c>
      <c r="D5" s="11">
        <v>45665</v>
      </c>
      <c r="E5" s="11">
        <v>45666</v>
      </c>
      <c r="F5" s="11">
        <v>45667</v>
      </c>
      <c r="G5" s="11">
        <v>45668</v>
      </c>
      <c r="H5" s="12">
        <v>45669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45670</v>
      </c>
      <c r="C7" s="11">
        <v>45671</v>
      </c>
      <c r="D7" s="11">
        <v>45672</v>
      </c>
      <c r="E7" s="11">
        <v>45673</v>
      </c>
      <c r="F7" s="11">
        <v>45674</v>
      </c>
      <c r="G7" s="11">
        <v>45675</v>
      </c>
      <c r="H7" s="12">
        <v>45676</v>
      </c>
    </row>
    <row r="8" spans="1:8" ht="56.25" customHeight="1" x14ac:dyDescent="0.3">
      <c r="B8" s="7"/>
      <c r="C8" s="7"/>
      <c r="D8" s="7"/>
      <c r="E8" s="7"/>
      <c r="F8" s="7"/>
      <c r="G8" s="7" t="s">
        <v>4</v>
      </c>
      <c r="H8" s="8" t="s">
        <v>5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45677</v>
      </c>
      <c r="C9" s="11">
        <v>45678</v>
      </c>
      <c r="D9" s="11">
        <v>45679</v>
      </c>
      <c r="E9" s="11">
        <v>45680</v>
      </c>
      <c r="F9" s="11">
        <v>45681</v>
      </c>
      <c r="G9" s="11">
        <v>45682</v>
      </c>
      <c r="H9" s="12">
        <v>45683</v>
      </c>
    </row>
    <row r="10" spans="1:8" ht="56.25" customHeight="1" x14ac:dyDescent="0.3">
      <c r="B10" s="7"/>
      <c r="C10" s="7"/>
      <c r="D10" s="7"/>
      <c r="E10" s="7"/>
      <c r="F10" s="7"/>
      <c r="G10" s="7" t="s">
        <v>9</v>
      </c>
      <c r="H10" s="8"/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45684</v>
      </c>
      <c r="C11" s="11">
        <v>45685</v>
      </c>
      <c r="D11" s="11">
        <v>45686</v>
      </c>
      <c r="E11" s="11">
        <v>45687</v>
      </c>
      <c r="F11" s="11">
        <v>45688</v>
      </c>
      <c r="G11" s="11">
        <v>45689</v>
      </c>
      <c r="H11" s="12">
        <v>45690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45691</v>
      </c>
      <c r="C13" s="11">
        <v>45692</v>
      </c>
      <c r="D13" s="17" t="s">
        <v>1</v>
      </c>
      <c r="E13" s="17"/>
      <c r="F13" s="17"/>
      <c r="G13" s="17"/>
      <c r="H13" s="17"/>
    </row>
    <row r="14" spans="1:8" ht="63.75" customHeight="1" x14ac:dyDescent="0.3">
      <c r="B14" s="7"/>
      <c r="C14" s="7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>YEAR(DATE(Kalendár1Rok,Kalendár1MesiacMožnosť+1,1))</f>
        <v>2025</v>
      </c>
      <c r="C15" s="16" t="str">
        <f>TEXT(DATE(Kalendár1Rok,Kalendár1MesiacMožnosť+1,1),"mmmm")</f>
        <v>február</v>
      </c>
      <c r="D15" s="16"/>
      <c r="E15" s="16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45684</v>
      </c>
      <c r="C17" s="11">
        <v>45685</v>
      </c>
      <c r="D17" s="11">
        <v>45686</v>
      </c>
      <c r="E17" s="11">
        <v>45687</v>
      </c>
      <c r="F17" s="11">
        <v>45688</v>
      </c>
      <c r="G17" s="11">
        <v>45689</v>
      </c>
      <c r="H17" s="12">
        <v>45690</v>
      </c>
    </row>
    <row r="18" spans="1:8" ht="56.25" customHeight="1" x14ac:dyDescent="0.3">
      <c r="B18" s="7"/>
      <c r="C18" s="7"/>
      <c r="D18" s="7"/>
      <c r="E18" s="7"/>
      <c r="F18" s="7"/>
      <c r="G18" s="7"/>
      <c r="H18" s="8" t="s">
        <v>6</v>
      </c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45691</v>
      </c>
      <c r="C19" s="11">
        <v>45692</v>
      </c>
      <c r="D19" s="11">
        <v>45693</v>
      </c>
      <c r="E19" s="11">
        <v>45694</v>
      </c>
      <c r="F19" s="11">
        <v>45695</v>
      </c>
      <c r="G19" s="11">
        <v>45696</v>
      </c>
      <c r="H19" s="12">
        <v>45697</v>
      </c>
    </row>
    <row r="20" spans="1:8" ht="56.25" customHeight="1" x14ac:dyDescent="0.3">
      <c r="B20" s="7"/>
      <c r="C20" s="7"/>
      <c r="D20" s="7"/>
      <c r="E20" s="7"/>
      <c r="F20" s="7"/>
      <c r="G20" s="7" t="s">
        <v>3</v>
      </c>
      <c r="H20" s="8"/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45698</v>
      </c>
      <c r="C21" s="11">
        <v>45699</v>
      </c>
      <c r="D21" s="11">
        <v>45700</v>
      </c>
      <c r="E21" s="11">
        <v>45701</v>
      </c>
      <c r="F21" s="11">
        <v>45702</v>
      </c>
      <c r="G21" s="11">
        <v>45703</v>
      </c>
      <c r="H21" s="12">
        <v>45704</v>
      </c>
    </row>
    <row r="22" spans="1:8" ht="56.25" customHeight="1" x14ac:dyDescent="0.3">
      <c r="B22" s="7"/>
      <c r="C22" s="7"/>
      <c r="D22" s="7"/>
      <c r="E22" s="7"/>
      <c r="F22" s="7"/>
      <c r="G22" s="7"/>
      <c r="H22" s="8" t="s">
        <v>7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45705</v>
      </c>
      <c r="C23" s="11">
        <v>45706</v>
      </c>
      <c r="D23" s="11">
        <v>45707</v>
      </c>
      <c r="E23" s="11">
        <v>45708</v>
      </c>
      <c r="F23" s="11">
        <v>45709</v>
      </c>
      <c r="G23" s="11">
        <v>45710</v>
      </c>
      <c r="H23" s="12">
        <v>45711</v>
      </c>
    </row>
    <row r="24" spans="1:8" ht="56.25" customHeight="1" x14ac:dyDescent="0.3">
      <c r="B24" s="7"/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45712</v>
      </c>
      <c r="C25" s="11">
        <v>45713</v>
      </c>
      <c r="D25" s="11">
        <v>45714</v>
      </c>
      <c r="E25" s="11">
        <v>45715</v>
      </c>
      <c r="F25" s="11">
        <v>45716</v>
      </c>
      <c r="G25" s="11">
        <v>45717</v>
      </c>
      <c r="H25" s="12">
        <v>45718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45719</v>
      </c>
      <c r="C27" s="11">
        <v>45720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>YEAR(DATE(Kalendár2Rok,Kalendár2MesiacMožnosť+1,1))</f>
        <v>2025</v>
      </c>
      <c r="C29" s="16" t="str">
        <f>TEXT(DATE(Kalendár2Rok,Kalendár2MesiacMožnosť+1,1),"mmmm")</f>
        <v>marec</v>
      </c>
      <c r="D29" s="16"/>
      <c r="E29" s="16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45712</v>
      </c>
      <c r="C31" s="11">
        <v>45713</v>
      </c>
      <c r="D31" s="11">
        <v>45714</v>
      </c>
      <c r="E31" s="11">
        <v>45715</v>
      </c>
      <c r="F31" s="11">
        <v>45716</v>
      </c>
      <c r="G31" s="11">
        <v>45717</v>
      </c>
      <c r="H31" s="12">
        <v>45718</v>
      </c>
    </row>
    <row r="32" spans="1:8" ht="56.25" customHeight="1" x14ac:dyDescent="0.3">
      <c r="B32" s="7"/>
      <c r="C32" s="7"/>
      <c r="D32" s="7"/>
      <c r="E32" s="7"/>
      <c r="F32" s="7"/>
      <c r="G32" s="7"/>
      <c r="H32" s="8" t="s">
        <v>8</v>
      </c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45719</v>
      </c>
      <c r="C33" s="11">
        <v>45720</v>
      </c>
      <c r="D33" s="11">
        <v>45721</v>
      </c>
      <c r="E33" s="11">
        <v>45722</v>
      </c>
      <c r="F33" s="11">
        <v>45723</v>
      </c>
      <c r="G33" s="11">
        <v>45724</v>
      </c>
      <c r="H33" s="12">
        <v>45725</v>
      </c>
    </row>
    <row r="34" spans="1:8" ht="56.25" customHeight="1" x14ac:dyDescent="0.3">
      <c r="B34" s="7"/>
      <c r="C34" s="7"/>
      <c r="D34" s="7"/>
      <c r="E34" s="7"/>
      <c r="F34" s="7"/>
      <c r="G34" s="7" t="s">
        <v>10</v>
      </c>
      <c r="H34" s="8" t="s">
        <v>11</v>
      </c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45726</v>
      </c>
      <c r="C35" s="11">
        <v>45727</v>
      </c>
      <c r="D35" s="11">
        <v>45728</v>
      </c>
      <c r="E35" s="11">
        <v>45729</v>
      </c>
      <c r="F35" s="11">
        <v>45730</v>
      </c>
      <c r="G35" s="11">
        <v>45731</v>
      </c>
      <c r="H35" s="12">
        <v>45732</v>
      </c>
    </row>
    <row r="36" spans="1:8" ht="56.25" customHeight="1" x14ac:dyDescent="0.3">
      <c r="B36" s="7"/>
      <c r="C36" s="7"/>
      <c r="D36" s="7"/>
      <c r="E36" s="7"/>
      <c r="F36" s="7"/>
      <c r="G36" s="7" t="s">
        <v>27</v>
      </c>
      <c r="H36" s="8" t="s">
        <v>28</v>
      </c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45733</v>
      </c>
      <c r="C37" s="11">
        <v>45734</v>
      </c>
      <c r="D37" s="11">
        <v>45735</v>
      </c>
      <c r="E37" s="11">
        <v>45736</v>
      </c>
      <c r="F37" s="11">
        <v>45737</v>
      </c>
      <c r="G37" s="11">
        <v>45738</v>
      </c>
      <c r="H37" s="12">
        <v>45739</v>
      </c>
    </row>
    <row r="38" spans="1:8" ht="56.25" customHeight="1" x14ac:dyDescent="0.3">
      <c r="B38" s="7"/>
      <c r="C38" s="7"/>
      <c r="D38" s="7"/>
      <c r="E38" s="7"/>
      <c r="F38" s="7"/>
      <c r="G38" s="7" t="s">
        <v>29</v>
      </c>
      <c r="H38" s="8" t="s">
        <v>26</v>
      </c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45740</v>
      </c>
      <c r="C39" s="11">
        <v>45741</v>
      </c>
      <c r="D39" s="11">
        <v>45742</v>
      </c>
      <c r="E39" s="11">
        <v>45743</v>
      </c>
      <c r="F39" s="11">
        <v>45744</v>
      </c>
      <c r="G39" s="11">
        <v>45745</v>
      </c>
      <c r="H39" s="12">
        <v>45746</v>
      </c>
    </row>
    <row r="40" spans="1:8" ht="57" customHeight="1" x14ac:dyDescent="0.3">
      <c r="B40" s="7"/>
      <c r="C40" s="7"/>
      <c r="D40" s="7"/>
      <c r="E40" s="7"/>
      <c r="F40" s="7"/>
      <c r="G40" s="7" t="s">
        <v>30</v>
      </c>
      <c r="H40" s="9" t="s">
        <v>30</v>
      </c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45747</v>
      </c>
      <c r="C41" s="11">
        <v>45748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>YEAR(DATE(Kalendár3Rok,Kalendár3MesiacMožnosť+1,1))</f>
        <v>2025</v>
      </c>
      <c r="C43" s="16" t="str">
        <f>TEXT(DATE(Kalendár3Rok,Kalendár3MesiacMožnosť+1,1),"mmmm")</f>
        <v>apríl</v>
      </c>
      <c r="D43" s="16"/>
      <c r="E43" s="16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45747</v>
      </c>
      <c r="C45" s="11">
        <v>45748</v>
      </c>
      <c r="D45" s="11">
        <v>45749</v>
      </c>
      <c r="E45" s="11">
        <v>45750</v>
      </c>
      <c r="F45" s="11">
        <v>45751</v>
      </c>
      <c r="G45" s="11">
        <v>45752</v>
      </c>
      <c r="H45" s="12">
        <v>45753</v>
      </c>
    </row>
    <row r="46" spans="1:8" ht="56.25" customHeight="1" x14ac:dyDescent="0.3">
      <c r="B46" s="7"/>
      <c r="C46" s="7"/>
      <c r="D46" s="7"/>
      <c r="E46" s="7"/>
      <c r="F46" s="7"/>
      <c r="G46" s="7" t="s">
        <v>31</v>
      </c>
      <c r="H46" s="8" t="s">
        <v>12</v>
      </c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45754</v>
      </c>
      <c r="C47" s="11">
        <v>45755</v>
      </c>
      <c r="D47" s="11">
        <v>45756</v>
      </c>
      <c r="E47" s="11">
        <v>45757</v>
      </c>
      <c r="F47" s="11">
        <v>45758</v>
      </c>
      <c r="G47" s="11">
        <v>45759</v>
      </c>
      <c r="H47" s="12">
        <v>45760</v>
      </c>
    </row>
    <row r="48" spans="1:8" ht="56.25" customHeight="1" x14ac:dyDescent="0.3">
      <c r="B48" s="7"/>
      <c r="C48" s="7"/>
      <c r="D48" s="7"/>
      <c r="E48" s="7"/>
      <c r="F48" s="7"/>
      <c r="G48" s="7" t="s">
        <v>55</v>
      </c>
      <c r="H48" s="8" t="s">
        <v>56</v>
      </c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45761</v>
      </c>
      <c r="C49" s="11">
        <v>45762</v>
      </c>
      <c r="D49" s="11">
        <v>45763</v>
      </c>
      <c r="E49" s="11">
        <v>45764</v>
      </c>
      <c r="F49" s="11">
        <v>45765</v>
      </c>
      <c r="G49" s="11">
        <v>45766</v>
      </c>
      <c r="H49" s="12">
        <v>45767</v>
      </c>
    </row>
    <row r="50" spans="1:8" ht="56.25" customHeight="1" x14ac:dyDescent="0.3">
      <c r="B50" s="7"/>
      <c r="C50" s="7"/>
      <c r="D50" s="7"/>
      <c r="E50" s="7"/>
      <c r="F50" s="7"/>
      <c r="G50" s="7"/>
      <c r="H50" s="8"/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45768</v>
      </c>
      <c r="C51" s="11">
        <v>45769</v>
      </c>
      <c r="D51" s="11">
        <v>45770</v>
      </c>
      <c r="E51" s="11">
        <v>45771</v>
      </c>
      <c r="F51" s="11">
        <v>45772</v>
      </c>
      <c r="G51" s="11">
        <v>45773</v>
      </c>
      <c r="H51" s="12">
        <v>45774</v>
      </c>
    </row>
    <row r="52" spans="1:8" ht="56.25" customHeight="1" x14ac:dyDescent="0.3">
      <c r="B52" s="7"/>
      <c r="C52" s="7"/>
      <c r="D52" s="7"/>
      <c r="E52" s="7"/>
      <c r="F52" s="7"/>
      <c r="G52" s="7" t="s">
        <v>32</v>
      </c>
      <c r="H52" s="8" t="s">
        <v>25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45775</v>
      </c>
      <c r="C53" s="11">
        <v>45776</v>
      </c>
      <c r="D53" s="11">
        <v>45777</v>
      </c>
      <c r="E53" s="11">
        <v>45778</v>
      </c>
      <c r="F53" s="11">
        <v>45779</v>
      </c>
      <c r="G53" s="11">
        <v>45780</v>
      </c>
      <c r="H53" s="12">
        <v>45781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45782</v>
      </c>
      <c r="C55" s="11">
        <v>45783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>YEAR(DATE(Kalendár4Rok,Kalendár4MesiacMožnosť+1,1))</f>
        <v>2025</v>
      </c>
      <c r="C57" s="16" t="str">
        <f>TEXT(DATE(Kalendár4Rok,Kalendár4MesiacMožnosť+1,1),"mmmm")</f>
        <v>máj</v>
      </c>
      <c r="D57" s="16"/>
      <c r="E57" s="16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45775</v>
      </c>
      <c r="C59" s="11">
        <v>45776</v>
      </c>
      <c r="D59" s="11">
        <v>45777</v>
      </c>
      <c r="E59" s="11">
        <v>45778</v>
      </c>
      <c r="F59" s="11">
        <v>45779</v>
      </c>
      <c r="G59" s="11">
        <v>45780</v>
      </c>
      <c r="H59" s="12">
        <v>45781</v>
      </c>
    </row>
    <row r="60" spans="1:8" ht="56.25" customHeight="1" x14ac:dyDescent="0.3">
      <c r="B60" s="7"/>
      <c r="C60" s="7"/>
      <c r="D60" s="7"/>
      <c r="E60" s="7" t="s">
        <v>44</v>
      </c>
      <c r="F60" s="7"/>
      <c r="G60" s="7" t="s">
        <v>57</v>
      </c>
      <c r="H60" s="8" t="s">
        <v>33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45782</v>
      </c>
      <c r="C61" s="11">
        <v>45783</v>
      </c>
      <c r="D61" s="11">
        <v>45784</v>
      </c>
      <c r="E61" s="11">
        <v>45785</v>
      </c>
      <c r="F61" s="11">
        <v>45786</v>
      </c>
      <c r="G61" s="11">
        <v>45787</v>
      </c>
      <c r="H61" s="12">
        <v>45788</v>
      </c>
    </row>
    <row r="62" spans="1:8" ht="56.25" customHeight="1" x14ac:dyDescent="0.3">
      <c r="B62" s="7"/>
      <c r="C62" s="7"/>
      <c r="D62" s="7"/>
      <c r="E62" s="7" t="s">
        <v>45</v>
      </c>
      <c r="F62" s="7"/>
      <c r="G62" s="7" t="s">
        <v>34</v>
      </c>
      <c r="H62" s="8" t="s">
        <v>34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45789</v>
      </c>
      <c r="C63" s="11">
        <v>45790</v>
      </c>
      <c r="D63" s="11">
        <v>45791</v>
      </c>
      <c r="E63" s="11">
        <v>45792</v>
      </c>
      <c r="F63" s="11">
        <v>45793</v>
      </c>
      <c r="G63" s="11">
        <v>45794</v>
      </c>
      <c r="H63" s="12">
        <v>45795</v>
      </c>
    </row>
    <row r="64" spans="1:8" ht="56.25" customHeight="1" x14ac:dyDescent="0.3">
      <c r="B64" s="7"/>
      <c r="C64" s="7"/>
      <c r="D64" s="7"/>
      <c r="E64" s="7" t="s">
        <v>46</v>
      </c>
      <c r="F64" s="7"/>
      <c r="G64" s="7" t="s">
        <v>47</v>
      </c>
      <c r="H64" s="8" t="s">
        <v>24</v>
      </c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45796</v>
      </c>
      <c r="C65" s="11">
        <v>45797</v>
      </c>
      <c r="D65" s="11">
        <v>45798</v>
      </c>
      <c r="E65" s="11">
        <v>45799</v>
      </c>
      <c r="F65" s="11">
        <v>45800</v>
      </c>
      <c r="G65" s="11">
        <v>45801</v>
      </c>
      <c r="H65" s="12">
        <v>45802</v>
      </c>
    </row>
    <row r="66" spans="1:8" ht="56.25" customHeight="1" x14ac:dyDescent="0.3">
      <c r="B66" s="7"/>
      <c r="C66" s="7"/>
      <c r="D66" s="7"/>
      <c r="E66" s="7"/>
      <c r="F66" s="7"/>
      <c r="G66" s="7" t="s">
        <v>48</v>
      </c>
      <c r="H66" s="8" t="s">
        <v>35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45803</v>
      </c>
      <c r="C67" s="11">
        <v>45804</v>
      </c>
      <c r="D67" s="11">
        <v>45805</v>
      </c>
      <c r="E67" s="11">
        <v>45806</v>
      </c>
      <c r="F67" s="11">
        <v>45807</v>
      </c>
      <c r="G67" s="11">
        <v>45808</v>
      </c>
      <c r="H67" s="12">
        <v>45809</v>
      </c>
    </row>
    <row r="68" spans="1:8" ht="57" customHeight="1" x14ac:dyDescent="0.3">
      <c r="B68" s="7"/>
      <c r="C68" s="7"/>
      <c r="D68" s="7"/>
      <c r="E68" s="7"/>
      <c r="F68" s="7" t="s">
        <v>36</v>
      </c>
      <c r="G68" s="7" t="s">
        <v>37</v>
      </c>
      <c r="H68" s="9" t="s">
        <v>37</v>
      </c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45810</v>
      </c>
      <c r="C69" s="11">
        <v>45811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3"/>
      <c r="E70" s="13"/>
      <c r="F70" s="13"/>
      <c r="G70" s="13"/>
      <c r="H70" s="13"/>
    </row>
    <row r="71" spans="1:8" ht="54" customHeight="1" x14ac:dyDescent="0.7">
      <c r="A71" s="2"/>
      <c r="B71" s="1">
        <v>2025</v>
      </c>
      <c r="C71" s="16" t="str">
        <f>TEXT(DATE(Kalendár5Rok,Kalendár5MesiacMožnosť+1,1),"mmmm")</f>
        <v>jún</v>
      </c>
      <c r="D71" s="16"/>
      <c r="E71" s="16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45803</v>
      </c>
      <c r="C73" s="11">
        <v>45804</v>
      </c>
      <c r="D73" s="11">
        <v>45805</v>
      </c>
      <c r="E73" s="11">
        <v>45806</v>
      </c>
      <c r="F73" s="11">
        <v>45807</v>
      </c>
      <c r="G73" s="11">
        <v>45808</v>
      </c>
      <c r="H73" s="12">
        <v>45809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45810</v>
      </c>
      <c r="C75" s="11">
        <v>45811</v>
      </c>
      <c r="D75" s="11">
        <v>45812</v>
      </c>
      <c r="E75" s="11">
        <v>45813</v>
      </c>
      <c r="F75" s="11">
        <v>45814</v>
      </c>
      <c r="G75" s="11">
        <v>45815</v>
      </c>
      <c r="H75" s="12">
        <v>45816</v>
      </c>
    </row>
    <row r="76" spans="1:8" ht="56.25" customHeight="1" x14ac:dyDescent="0.3">
      <c r="B76" s="7"/>
      <c r="C76" s="7"/>
      <c r="D76" s="7"/>
      <c r="E76" s="7"/>
      <c r="F76" s="7"/>
      <c r="G76" s="7" t="s">
        <v>23</v>
      </c>
      <c r="H76" s="8" t="s">
        <v>23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45817</v>
      </c>
      <c r="C77" s="11">
        <v>45818</v>
      </c>
      <c r="D77" s="11">
        <v>45819</v>
      </c>
      <c r="E77" s="11">
        <v>45820</v>
      </c>
      <c r="F77" s="11">
        <v>45821</v>
      </c>
      <c r="G77" s="11">
        <v>45822</v>
      </c>
      <c r="H77" s="12">
        <v>45823</v>
      </c>
    </row>
    <row r="78" spans="1:8" ht="56.25" customHeight="1" x14ac:dyDescent="0.3">
      <c r="B78" s="7"/>
      <c r="C78" s="7"/>
      <c r="D78" s="7"/>
      <c r="E78" s="7" t="s">
        <v>49</v>
      </c>
      <c r="F78" s="7"/>
      <c r="G78" s="7" t="s">
        <v>38</v>
      </c>
      <c r="H78" s="8" t="s">
        <v>38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45824</v>
      </c>
      <c r="C79" s="11">
        <v>45825</v>
      </c>
      <c r="D79" s="11">
        <v>45826</v>
      </c>
      <c r="E79" s="11">
        <v>45827</v>
      </c>
      <c r="F79" s="11">
        <v>45828</v>
      </c>
      <c r="G79" s="11">
        <v>45829</v>
      </c>
      <c r="H79" s="12">
        <v>45830</v>
      </c>
    </row>
    <row r="80" spans="1:8" ht="56.25" customHeight="1" x14ac:dyDescent="0.3">
      <c r="B80" s="7"/>
      <c r="C80" s="7"/>
      <c r="D80" s="7"/>
      <c r="E80" s="7"/>
      <c r="F80" s="7"/>
      <c r="G80" s="7" t="s">
        <v>39</v>
      </c>
      <c r="H80" s="8" t="s">
        <v>39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45831</v>
      </c>
      <c r="C81" s="11">
        <v>45832</v>
      </c>
      <c r="D81" s="11">
        <v>45833</v>
      </c>
      <c r="E81" s="11">
        <v>45834</v>
      </c>
      <c r="F81" s="11">
        <v>45835</v>
      </c>
      <c r="G81" s="11">
        <v>45836</v>
      </c>
      <c r="H81" s="12">
        <v>45837</v>
      </c>
    </row>
    <row r="82" spans="1:8" ht="57" customHeight="1" x14ac:dyDescent="0.3">
      <c r="B82" s="7"/>
      <c r="C82" s="7"/>
      <c r="D82" s="7"/>
      <c r="E82" s="7"/>
      <c r="F82" s="7"/>
      <c r="G82" s="7" t="s">
        <v>50</v>
      </c>
      <c r="H82" s="9" t="s">
        <v>51</v>
      </c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45838</v>
      </c>
      <c r="C83" s="11">
        <v>45839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>YEAR(DATE(Kalendár6Rok,Kalendár6MesiacMožnosť+1,1))</f>
        <v>2025</v>
      </c>
      <c r="C85" s="16" t="str">
        <f>TEXT(DATE(Kalendár6Rok,Kalendár6MesiacMožnosť+1,1),"mmmm")</f>
        <v>júl</v>
      </c>
      <c r="D85" s="16"/>
      <c r="E85" s="16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45838</v>
      </c>
      <c r="C87" s="11">
        <v>45839</v>
      </c>
      <c r="D87" s="11">
        <v>45840</v>
      </c>
      <c r="E87" s="11">
        <v>45841</v>
      </c>
      <c r="F87" s="11">
        <v>45842</v>
      </c>
      <c r="G87" s="11">
        <v>45843</v>
      </c>
      <c r="H87" s="12">
        <v>45844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45845</v>
      </c>
      <c r="C89" s="11">
        <v>45846</v>
      </c>
      <c r="D89" s="11">
        <v>45847</v>
      </c>
      <c r="E89" s="11">
        <v>45848</v>
      </c>
      <c r="F89" s="11">
        <v>45849</v>
      </c>
      <c r="G89" s="11">
        <v>45850</v>
      </c>
      <c r="H89" s="12">
        <v>45851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45852</v>
      </c>
      <c r="C91" s="11">
        <v>45853</v>
      </c>
      <c r="D91" s="11">
        <v>45854</v>
      </c>
      <c r="E91" s="11">
        <v>45855</v>
      </c>
      <c r="F91" s="11">
        <v>45856</v>
      </c>
      <c r="G91" s="11">
        <v>45857</v>
      </c>
      <c r="H91" s="12">
        <v>45858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45859</v>
      </c>
      <c r="C93" s="11">
        <v>45860</v>
      </c>
      <c r="D93" s="11">
        <v>45861</v>
      </c>
      <c r="E93" s="11">
        <v>45862</v>
      </c>
      <c r="F93" s="11">
        <v>45863</v>
      </c>
      <c r="G93" s="11">
        <v>45864</v>
      </c>
      <c r="H93" s="12">
        <v>45865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45866</v>
      </c>
      <c r="C95" s="11">
        <v>45867</v>
      </c>
      <c r="D95" s="11">
        <v>45868</v>
      </c>
      <c r="E95" s="11">
        <v>45869</v>
      </c>
      <c r="F95" s="11">
        <v>45870</v>
      </c>
      <c r="G95" s="11">
        <v>45871</v>
      </c>
      <c r="H95" s="12">
        <v>45872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45873</v>
      </c>
      <c r="C97" s="11">
        <v>45874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3"/>
      <c r="E98" s="13"/>
      <c r="F98" s="13"/>
      <c r="G98" s="13"/>
      <c r="H98" s="13"/>
    </row>
    <row r="99" spans="1:8" ht="54" customHeight="1" x14ac:dyDescent="0.7">
      <c r="A99" s="2"/>
      <c r="B99" s="1">
        <f>YEAR(DATE(Kalendár7Rok,Kalendár7MesiacMožnosť+1,1))</f>
        <v>2025</v>
      </c>
      <c r="C99" s="16" t="str">
        <f>TEXT(DATE(Kalendár7Rok,Kalendár7MesiacMožnosť+1,1),"mmmm")</f>
        <v>august</v>
      </c>
      <c r="D99" s="16"/>
      <c r="E99" s="16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45866</v>
      </c>
      <c r="C101" s="11">
        <v>45867</v>
      </c>
      <c r="D101" s="11">
        <v>45868</v>
      </c>
      <c r="E101" s="11">
        <v>45869</v>
      </c>
      <c r="F101" s="11">
        <v>45870</v>
      </c>
      <c r="G101" s="11">
        <v>45871</v>
      </c>
      <c r="H101" s="12">
        <v>45872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45873</v>
      </c>
      <c r="C103" s="11">
        <v>45874</v>
      </c>
      <c r="D103" s="11">
        <v>45875</v>
      </c>
      <c r="E103" s="11">
        <v>45876</v>
      </c>
      <c r="F103" s="11">
        <v>45877</v>
      </c>
      <c r="G103" s="11">
        <v>45878</v>
      </c>
      <c r="H103" s="12">
        <v>45879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45880</v>
      </c>
      <c r="C105" s="11">
        <v>45881</v>
      </c>
      <c r="D105" s="11">
        <v>45882</v>
      </c>
      <c r="E105" s="11">
        <v>45883</v>
      </c>
      <c r="F105" s="11">
        <v>45884</v>
      </c>
      <c r="G105" s="11">
        <v>45885</v>
      </c>
      <c r="H105" s="12">
        <v>45886</v>
      </c>
    </row>
    <row r="106" spans="1:8" ht="56.25" customHeight="1" x14ac:dyDescent="0.3">
      <c r="B106" s="7"/>
      <c r="C106" s="7"/>
      <c r="D106" s="7"/>
      <c r="E106" s="7"/>
      <c r="F106" s="7"/>
      <c r="G106" s="7" t="s">
        <v>13</v>
      </c>
      <c r="H106" s="8" t="s">
        <v>52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45887</v>
      </c>
      <c r="C107" s="11">
        <v>45888</v>
      </c>
      <c r="D107" s="11">
        <v>45889</v>
      </c>
      <c r="E107" s="11">
        <v>45890</v>
      </c>
      <c r="F107" s="11">
        <v>45891</v>
      </c>
      <c r="G107" s="11">
        <v>45892</v>
      </c>
      <c r="H107" s="12">
        <v>45893</v>
      </c>
    </row>
    <row r="108" spans="1:8" ht="56.25" customHeight="1" x14ac:dyDescent="0.3">
      <c r="B108" s="7" t="s">
        <v>53</v>
      </c>
      <c r="C108" s="7" t="s">
        <v>53</v>
      </c>
      <c r="D108" s="7" t="s">
        <v>53</v>
      </c>
      <c r="E108" s="7" t="s">
        <v>53</v>
      </c>
      <c r="F108" s="7" t="s">
        <v>53</v>
      </c>
      <c r="G108" s="7" t="s">
        <v>53</v>
      </c>
      <c r="H108" s="8" t="s">
        <v>54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45894</v>
      </c>
      <c r="C109" s="11">
        <v>45895</v>
      </c>
      <c r="D109" s="11">
        <v>45896</v>
      </c>
      <c r="E109" s="11">
        <v>45897</v>
      </c>
      <c r="F109" s="11">
        <v>45898</v>
      </c>
      <c r="G109" s="11">
        <v>45899</v>
      </c>
      <c r="H109" s="12">
        <v>45900</v>
      </c>
    </row>
    <row r="110" spans="1:8" ht="57" customHeight="1" x14ac:dyDescent="0.3">
      <c r="B110" s="7" t="s">
        <v>14</v>
      </c>
      <c r="C110" s="7" t="s">
        <v>14</v>
      </c>
      <c r="D110" s="7" t="s">
        <v>14</v>
      </c>
      <c r="E110" s="7" t="s">
        <v>14</v>
      </c>
      <c r="F110" s="7" t="s">
        <v>14</v>
      </c>
      <c r="G110" s="7" t="s">
        <v>21</v>
      </c>
      <c r="H110" s="9" t="s">
        <v>22</v>
      </c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45901</v>
      </c>
      <c r="C111" s="11">
        <v>45902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>YEAR(DATE(Kalendár8Rok,Kalendár8MesiacMožnosť+1,1))</f>
        <v>2025</v>
      </c>
      <c r="C113" s="16" t="str">
        <f>TEXT(DATE(Kalendár8Rok,Kalendár8MesiacMožnosť+1,1),"mmmm")</f>
        <v>september</v>
      </c>
      <c r="D113" s="16"/>
      <c r="E113" s="16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45901</v>
      </c>
      <c r="C115" s="11">
        <v>45902</v>
      </c>
      <c r="D115" s="11">
        <v>45903</v>
      </c>
      <c r="E115" s="11">
        <v>45904</v>
      </c>
      <c r="F115" s="11">
        <v>45905</v>
      </c>
      <c r="G115" s="11">
        <v>45906</v>
      </c>
      <c r="H115" s="12">
        <v>45907</v>
      </c>
    </row>
    <row r="116" spans="1:8" ht="56.25" customHeight="1" x14ac:dyDescent="0.3">
      <c r="B116" s="7"/>
      <c r="C116" s="7"/>
      <c r="D116" s="7"/>
      <c r="E116" s="7" t="s">
        <v>40</v>
      </c>
      <c r="F116" s="7" t="s">
        <v>40</v>
      </c>
      <c r="G116" s="7" t="s">
        <v>40</v>
      </c>
      <c r="H116" s="8" t="s">
        <v>41</v>
      </c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45908</v>
      </c>
      <c r="C117" s="11">
        <v>45909</v>
      </c>
      <c r="D117" s="11">
        <v>45910</v>
      </c>
      <c r="E117" s="11">
        <v>45911</v>
      </c>
      <c r="F117" s="11">
        <v>45912</v>
      </c>
      <c r="G117" s="11">
        <v>45913</v>
      </c>
      <c r="H117" s="12">
        <v>45914</v>
      </c>
    </row>
    <row r="118" spans="1:8" ht="56.25" customHeight="1" x14ac:dyDescent="0.3">
      <c r="B118" s="7" t="s">
        <v>15</v>
      </c>
      <c r="C118" s="7" t="s">
        <v>15</v>
      </c>
      <c r="D118" s="7" t="s">
        <v>15</v>
      </c>
      <c r="E118" s="7" t="s">
        <v>15</v>
      </c>
      <c r="F118" s="7" t="s">
        <v>15</v>
      </c>
      <c r="G118" s="7" t="s">
        <v>16</v>
      </c>
      <c r="H118" s="8" t="s">
        <v>17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45915</v>
      </c>
      <c r="C119" s="11">
        <v>45916</v>
      </c>
      <c r="D119" s="11">
        <v>45917</v>
      </c>
      <c r="E119" s="11">
        <v>45918</v>
      </c>
      <c r="F119" s="11">
        <v>45919</v>
      </c>
      <c r="G119" s="11">
        <v>45920</v>
      </c>
      <c r="H119" s="12">
        <v>45921</v>
      </c>
    </row>
    <row r="120" spans="1:8" ht="56.25" customHeight="1" x14ac:dyDescent="0.3">
      <c r="B120" s="7"/>
      <c r="C120" s="7"/>
      <c r="D120" s="7"/>
      <c r="E120" s="7"/>
      <c r="F120" s="7"/>
      <c r="G120" s="7" t="s">
        <v>42</v>
      </c>
      <c r="H120" s="8" t="s">
        <v>43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45922</v>
      </c>
      <c r="C121" s="11">
        <v>45923</v>
      </c>
      <c r="D121" s="11">
        <v>45924</v>
      </c>
      <c r="E121" s="11">
        <v>45925</v>
      </c>
      <c r="F121" s="11">
        <v>45926</v>
      </c>
      <c r="G121" s="11">
        <v>45927</v>
      </c>
      <c r="H121" s="12">
        <v>45928</v>
      </c>
    </row>
    <row r="122" spans="1:8" ht="56.25" customHeight="1" x14ac:dyDescent="0.3">
      <c r="B122" s="7"/>
      <c r="C122" s="7"/>
      <c r="D122" s="7"/>
      <c r="E122" s="7"/>
      <c r="F122" s="7"/>
      <c r="G122" s="7" t="s">
        <v>18</v>
      </c>
      <c r="H122" s="8" t="s">
        <v>18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45929</v>
      </c>
      <c r="C123" s="11">
        <v>45930</v>
      </c>
      <c r="D123" s="11">
        <v>45931</v>
      </c>
      <c r="E123" s="11">
        <v>45932</v>
      </c>
      <c r="F123" s="11">
        <v>45933</v>
      </c>
      <c r="G123" s="11">
        <v>45934</v>
      </c>
      <c r="H123" s="12">
        <v>45935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45936</v>
      </c>
      <c r="C125" s="11">
        <v>45937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>YEAR(DATE(Kalendár9Rok,Kalendár9MesiacMožnosť+1,1))</f>
        <v>2025</v>
      </c>
      <c r="C127" s="16" t="str">
        <f>TEXT(DATE(Kalendár9Rok,Kalendár9MesiacMožnosť+1,1),"mmmm")</f>
        <v>október</v>
      </c>
      <c r="D127" s="16"/>
      <c r="E127" s="16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45929</v>
      </c>
      <c r="C129" s="11">
        <v>45930</v>
      </c>
      <c r="D129" s="11">
        <v>45931</v>
      </c>
      <c r="E129" s="11">
        <v>45932</v>
      </c>
      <c r="F129" s="11">
        <v>45933</v>
      </c>
      <c r="G129" s="11">
        <v>45934</v>
      </c>
      <c r="H129" s="12">
        <v>45935</v>
      </c>
    </row>
    <row r="130" spans="2:8" ht="56.25" customHeight="1" x14ac:dyDescent="0.3">
      <c r="B130" s="7"/>
      <c r="C130" s="7"/>
      <c r="D130" s="7"/>
      <c r="E130" s="7"/>
      <c r="F130" s="7"/>
      <c r="G130" s="7" t="s">
        <v>19</v>
      </c>
      <c r="H130" s="8" t="s">
        <v>19</v>
      </c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45936</v>
      </c>
      <c r="C131" s="11">
        <v>45937</v>
      </c>
      <c r="D131" s="11">
        <v>45938</v>
      </c>
      <c r="E131" s="11">
        <v>45939</v>
      </c>
      <c r="F131" s="11">
        <v>45940</v>
      </c>
      <c r="G131" s="11">
        <v>45941</v>
      </c>
      <c r="H131" s="12">
        <v>45942</v>
      </c>
    </row>
    <row r="132" spans="2:8" ht="56.25" customHeight="1" x14ac:dyDescent="0.3">
      <c r="B132" s="7"/>
      <c r="C132" s="7"/>
      <c r="D132" s="7"/>
      <c r="E132" s="7"/>
      <c r="F132" s="7"/>
      <c r="G132" s="7" t="s">
        <v>20</v>
      </c>
      <c r="H132" s="8" t="s">
        <v>20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45943</v>
      </c>
      <c r="C133" s="11">
        <v>45944</v>
      </c>
      <c r="D133" s="11">
        <v>45945</v>
      </c>
      <c r="E133" s="11">
        <v>45946</v>
      </c>
      <c r="F133" s="11">
        <v>45947</v>
      </c>
      <c r="G133" s="11">
        <v>45948</v>
      </c>
      <c r="H133" s="12">
        <v>45949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45950</v>
      </c>
      <c r="C135" s="11">
        <v>45951</v>
      </c>
      <c r="D135" s="11">
        <v>45952</v>
      </c>
      <c r="E135" s="11">
        <v>45953</v>
      </c>
      <c r="F135" s="11">
        <v>45954</v>
      </c>
      <c r="G135" s="11">
        <v>45955</v>
      </c>
      <c r="H135" s="12">
        <v>45956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45957</v>
      </c>
      <c r="C137" s="11">
        <v>45958</v>
      </c>
      <c r="D137" s="11">
        <v>45959</v>
      </c>
      <c r="E137" s="11">
        <v>45960</v>
      </c>
      <c r="F137" s="11">
        <v>45961</v>
      </c>
      <c r="G137" s="11">
        <v>45962</v>
      </c>
      <c r="H137" s="12">
        <v>45963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45964</v>
      </c>
      <c r="C139" s="11">
        <v>45965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3"/>
      <c r="E140" s="13"/>
      <c r="F140" s="13"/>
      <c r="G140" s="13"/>
      <c r="H140" s="13"/>
    </row>
    <row r="141" spans="2:8" ht="54" customHeight="1" x14ac:dyDescent="0.7">
      <c r="B141" s="1">
        <f>YEAR(DATE(Kalendár10Rok,Kalendár10MesiacMožnosť+1,1))</f>
        <v>2025</v>
      </c>
      <c r="C141" s="16" t="str">
        <f>TEXT(DATE(Kalendár10Rok,Kalendár10MesiacMožnosť+1,1),"mmmm")</f>
        <v>november</v>
      </c>
      <c r="D141" s="16"/>
      <c r="E141" s="16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45957</v>
      </c>
      <c r="C143" s="11">
        <v>45958</v>
      </c>
      <c r="D143" s="11">
        <v>45959</v>
      </c>
      <c r="E143" s="11">
        <v>45960</v>
      </c>
      <c r="F143" s="11">
        <v>45961</v>
      </c>
      <c r="G143" s="11">
        <v>45962</v>
      </c>
      <c r="H143" s="12">
        <v>45963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45964</v>
      </c>
      <c r="C145" s="11">
        <v>45965</v>
      </c>
      <c r="D145" s="11">
        <v>45966</v>
      </c>
      <c r="E145" s="11">
        <v>45967</v>
      </c>
      <c r="F145" s="11">
        <v>45968</v>
      </c>
      <c r="G145" s="11">
        <v>45969</v>
      </c>
      <c r="H145" s="12">
        <v>45970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45971</v>
      </c>
      <c r="C147" s="11">
        <v>45972</v>
      </c>
      <c r="D147" s="11">
        <v>45973</v>
      </c>
      <c r="E147" s="11">
        <v>45974</v>
      </c>
      <c r="F147" s="11">
        <v>45975</v>
      </c>
      <c r="G147" s="11">
        <v>45976</v>
      </c>
      <c r="H147" s="12">
        <v>45977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45978</v>
      </c>
      <c r="C149" s="11">
        <v>45979</v>
      </c>
      <c r="D149" s="11">
        <v>45980</v>
      </c>
      <c r="E149" s="11">
        <v>45981</v>
      </c>
      <c r="F149" s="11">
        <v>45982</v>
      </c>
      <c r="G149" s="11">
        <v>45983</v>
      </c>
      <c r="H149" s="12">
        <v>45984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45985</v>
      </c>
      <c r="C151" s="11">
        <v>45986</v>
      </c>
      <c r="D151" s="11">
        <v>45987</v>
      </c>
      <c r="E151" s="11">
        <v>45988</v>
      </c>
      <c r="F151" s="11">
        <v>45989</v>
      </c>
      <c r="G151" s="11">
        <v>45990</v>
      </c>
      <c r="H151" s="12">
        <v>45991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45992</v>
      </c>
      <c r="C153" s="11">
        <v>45993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3"/>
      <c r="E154" s="13"/>
      <c r="F154" s="13"/>
      <c r="G154" s="13"/>
      <c r="H154" s="13"/>
    </row>
    <row r="155" spans="2:8" ht="54" customHeight="1" x14ac:dyDescent="0.7">
      <c r="B155" s="1">
        <f>YEAR(DATE(Kalendár11Rok,Kalendár11MesiacMožnosť+1,1))</f>
        <v>2025</v>
      </c>
      <c r="C155" s="16" t="str">
        <f>TEXT(DATE(Kalendár11Rok,Kalendár11MesiacMožnosť+1,1),"mmmm")</f>
        <v>december</v>
      </c>
      <c r="D155" s="16"/>
      <c r="E155" s="16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45992</v>
      </c>
      <c r="C157" s="11">
        <v>45993</v>
      </c>
      <c r="D157" s="11">
        <v>45994</v>
      </c>
      <c r="E157" s="11">
        <v>45995</v>
      </c>
      <c r="F157" s="11">
        <v>45996</v>
      </c>
      <c r="G157" s="11">
        <v>45997</v>
      </c>
      <c r="H157" s="12">
        <v>45998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45999</v>
      </c>
      <c r="C159" s="11">
        <v>46000</v>
      </c>
      <c r="D159" s="11">
        <v>46001</v>
      </c>
      <c r="E159" s="11">
        <v>46002</v>
      </c>
      <c r="F159" s="11">
        <v>46003</v>
      </c>
      <c r="G159" s="11">
        <v>46004</v>
      </c>
      <c r="H159" s="12">
        <v>46005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46006</v>
      </c>
      <c r="C161" s="11">
        <v>46007</v>
      </c>
      <c r="D161" s="11">
        <v>46008</v>
      </c>
      <c r="E161" s="11">
        <v>46009</v>
      </c>
      <c r="F161" s="11">
        <v>46010</v>
      </c>
      <c r="G161" s="11">
        <v>46011</v>
      </c>
      <c r="H161" s="12">
        <v>46012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46013</v>
      </c>
      <c r="C163" s="11">
        <v>46014</v>
      </c>
      <c r="D163" s="11">
        <v>46015</v>
      </c>
      <c r="E163" s="11">
        <v>46016</v>
      </c>
      <c r="F163" s="11">
        <v>46017</v>
      </c>
      <c r="G163" s="11">
        <v>46018</v>
      </c>
      <c r="H163" s="12">
        <v>46019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46020</v>
      </c>
      <c r="C165" s="11">
        <v>46021</v>
      </c>
      <c r="D165" s="11">
        <v>46022</v>
      </c>
      <c r="E165" s="11">
        <v>46023</v>
      </c>
      <c r="F165" s="11">
        <v>46024</v>
      </c>
      <c r="G165" s="11">
        <v>46025</v>
      </c>
      <c r="H165" s="12">
        <v>46026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46027</v>
      </c>
      <c r="C167" s="11">
        <v>46028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2025-04-30T09:23:28Z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